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NZERN-Controlling und Konsolidierung\6. PIERER Mobility AG\Abschlüsse\0. BY 2022\6. Juni 2022\Bericht\GRAFIK\"/>
    </mc:Choice>
  </mc:AlternateContent>
  <xr:revisionPtr revIDLastSave="0" documentId="13_ncr:1_{379D86C7-B479-4E28-9711-0E4A812E2AA4}" xr6:coauthVersionLast="47" xr6:coauthVersionMax="47" xr10:uidLastSave="{00000000-0000-0000-0000-000000000000}"/>
  <bookViews>
    <workbookView xWindow="28680" yWindow="-120" windowWidth="29040" windowHeight="17640" xr2:uid="{AC31AB89-58E2-4458-AB5C-CA19A39F8CF7}"/>
  </bookViews>
  <sheets>
    <sheet name="Cover EN_financial" sheetId="1" r:id="rId1"/>
    <sheet name="Cover EN_non financial" sheetId="2" r:id="rId2"/>
  </sheets>
  <definedNames>
    <definedName name="_Hlk14856032" localSheetId="0">'Cover EN_financial'!$B$55</definedName>
    <definedName name="_Hlk14856032" localSheetId="1">'Cover EN_non financial'!#REF!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7" i="2" l="1"/>
  <c r="F8" i="2"/>
  <c r="F10" i="2"/>
  <c r="F28" i="1"/>
  <c r="F43" i="1"/>
  <c r="F40" i="1"/>
  <c r="F32" i="1"/>
  <c r="F22" i="1"/>
  <c r="F20" i="1"/>
  <c r="F19" i="1"/>
  <c r="F16" i="1"/>
  <c r="F15" i="1"/>
  <c r="F7" i="1"/>
  <c r="F8" i="1"/>
  <c r="F16" i="2"/>
  <c r="F9" i="2" l="1"/>
  <c r="F11" i="2"/>
  <c r="F6" i="2"/>
  <c r="F6" i="1" l="1"/>
  <c r="F42" i="1" l="1"/>
  <c r="F44" i="1"/>
</calcChain>
</file>

<file path=xl/sharedStrings.xml><?xml version="1.0" encoding="utf-8"?>
<sst xmlns="http://schemas.openxmlformats.org/spreadsheetml/2006/main" count="148" uniqueCount="83">
  <si>
    <t>in m€</t>
  </si>
  <si>
    <t xml:space="preserve">EBIT </t>
  </si>
  <si>
    <t>in CHF</t>
  </si>
  <si>
    <t>in m CHF</t>
  </si>
  <si>
    <t>in €</t>
  </si>
  <si>
    <t>H1 2021</t>
  </si>
  <si>
    <t>1) Mitarbeiterstand zum Stichtag (inklusive Leiharbeiter); Vorjahre 2016 bis 2018 beinhalten auch den aufgegebenen Geschäftsbereich (Pankl-Gruppe)</t>
  </si>
  <si>
    <t>2) inklusive von Partner Bajaj abgesetzte Motorräder; exklusive Non E-Bikes</t>
  </si>
  <si>
    <t>4) inklusive von Partner Bajaj in Indien produzierten kleinmotorigen KTM- und Husqvarna Modelle; ab dem Jahr 2020 inklusive der Stückzahl aus der Produktion in Spanien (3.092)</t>
  </si>
  <si>
    <t>5) Jahresproduktionsmenge im Headquarter in Österreich</t>
  </si>
  <si>
    <t>KEY FINANCIAL PERFORMANCE INDICATORS:</t>
  </si>
  <si>
    <t>Revenue</t>
  </si>
  <si>
    <t>EARNINGS RATIOS</t>
  </si>
  <si>
    <t>EBIT margin</t>
  </si>
  <si>
    <t>OTHER FINANCIAL FIGURES:</t>
  </si>
  <si>
    <t>Earnings after taxes</t>
  </si>
  <si>
    <t>Earnings after minorities</t>
  </si>
  <si>
    <t>BALANCE SHEET RATIOS</t>
  </si>
  <si>
    <t>Balance sheet total</t>
  </si>
  <si>
    <t>Equity</t>
  </si>
  <si>
    <t>Equity ratio</t>
  </si>
  <si>
    <t>06/30/2021</t>
  </si>
  <si>
    <t>CASH-FLOW AND CAPEX</t>
  </si>
  <si>
    <t>Cash flow from operating activities</t>
  </si>
  <si>
    <t>Cash flow from investing activities</t>
  </si>
  <si>
    <t>Cash flow from financing activities</t>
  </si>
  <si>
    <t>VALUE CREATION</t>
  </si>
  <si>
    <t>Share price as of June 30; SIX Swiss Exchange</t>
  </si>
  <si>
    <t>Number of shares</t>
  </si>
  <si>
    <t>Market capitalization</t>
  </si>
  <si>
    <t>Earnings per share</t>
  </si>
  <si>
    <t xml:space="preserve">    Capital employed = Property, plant and equipment + goodwill + intangible assets + working capital employed</t>
  </si>
  <si>
    <t>in m shares</t>
  </si>
  <si>
    <t>NON-FINANCIAL KEY PERFORMANCE INDICATORS:</t>
  </si>
  <si>
    <t>Headcount</t>
  </si>
  <si>
    <t>Number of units</t>
  </si>
  <si>
    <t>OTHER NON-FINANCIAL FIGURES:</t>
  </si>
  <si>
    <t>Employees in R&amp;D as % of total employees</t>
  </si>
  <si>
    <t>R&amp;D expenses from revenue</t>
  </si>
  <si>
    <t>H1 2022</t>
  </si>
  <si>
    <t>12/31/2021</t>
  </si>
  <si>
    <t>06/30/2022</t>
  </si>
  <si>
    <t>Unit sales bikes bicycles (without electric drive)</t>
  </si>
  <si>
    <t>Unit sales total: motorcycles and (e)-bicycles</t>
  </si>
  <si>
    <t>&lt; 100 %</t>
  </si>
  <si>
    <t>&gt; 100 %</t>
  </si>
  <si>
    <t>EBITDA margin</t>
  </si>
  <si>
    <t>EBITDA</t>
  </si>
  <si>
    <r>
      <t xml:space="preserve">Working capital employed 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>    </t>
    </r>
  </si>
  <si>
    <r>
      <t>Net debt</t>
    </r>
    <r>
      <rPr>
        <vertAlign val="superscript"/>
        <sz val="9"/>
        <color rgb="FF000000"/>
        <rFont val="Arial"/>
        <family val="2"/>
      </rPr>
      <t xml:space="preserve"> 2)</t>
    </r>
  </si>
  <si>
    <r>
      <t xml:space="preserve">Gearing </t>
    </r>
    <r>
      <rPr>
        <vertAlign val="superscript"/>
        <sz val="9"/>
        <color rgb="FF000000"/>
        <rFont val="Arial"/>
        <family val="2"/>
      </rPr>
      <t>3)</t>
    </r>
  </si>
  <si>
    <r>
      <t xml:space="preserve">Free cash flow </t>
    </r>
    <r>
      <rPr>
        <vertAlign val="superscript"/>
        <sz val="9"/>
        <color rgb="FF000000"/>
        <rFont val="Arial"/>
        <family val="2"/>
      </rPr>
      <t>4)</t>
    </r>
  </si>
  <si>
    <r>
      <t xml:space="preserve">Capital expenditure </t>
    </r>
    <r>
      <rPr>
        <vertAlign val="superscript"/>
        <sz val="9"/>
        <color rgb="FF000000"/>
        <rFont val="Arial"/>
        <family val="2"/>
      </rPr>
      <t>5)</t>
    </r>
  </si>
  <si>
    <r>
      <t xml:space="preserve">ROCE (Return on capital employed) </t>
    </r>
    <r>
      <rPr>
        <vertAlign val="superscript"/>
        <sz val="9"/>
        <color rgb="FF000000"/>
        <rFont val="Arial"/>
        <family val="2"/>
      </rPr>
      <t>6)</t>
    </r>
  </si>
  <si>
    <r>
      <t xml:space="preserve">ROE (Return on equity) </t>
    </r>
    <r>
      <rPr>
        <vertAlign val="superscript"/>
        <sz val="9"/>
        <color rgb="FF000000"/>
        <rFont val="Arial"/>
        <family val="2"/>
      </rPr>
      <t>7)</t>
    </r>
  </si>
  <si>
    <r>
      <t xml:space="preserve">ROIC (Return on invested capital) </t>
    </r>
    <r>
      <rPr>
        <vertAlign val="superscript"/>
        <sz val="9"/>
        <color rgb="FF000000"/>
        <rFont val="Arial"/>
        <family val="2"/>
      </rPr>
      <t>8)</t>
    </r>
  </si>
  <si>
    <r>
      <t>STOCK EXCHANGE RATIOS</t>
    </r>
    <r>
      <rPr>
        <b/>
        <vertAlign val="superscript"/>
        <sz val="9"/>
        <color rgb="FF000000"/>
        <rFont val="Arial"/>
        <family val="2"/>
      </rPr>
      <t xml:space="preserve"> 9)</t>
    </r>
  </si>
  <si>
    <r>
      <t xml:space="preserve">Book value per share </t>
    </r>
    <r>
      <rPr>
        <vertAlign val="superscript"/>
        <sz val="9"/>
        <color rgb="FF000000"/>
        <rFont val="Arial"/>
        <family val="2"/>
      </rPr>
      <t>10)</t>
    </r>
  </si>
  <si>
    <t>1) Working capital employed = inventories + trade receivables - trade payables</t>
  </si>
  <si>
    <t>2) Net debt = financial liabilities (current, non-current) - cash</t>
  </si>
  <si>
    <t>3) Gearing = net debt / equity</t>
  </si>
  <si>
    <t>4) Free cash flow = cash flow from operating activities + cash flow from investing activities</t>
  </si>
  <si>
    <t>5) Additions to property, plant and equipment and intangible assets according to the schedule of investments, excluding lease additions (IFRS 16)</t>
  </si>
  <si>
    <t>6) ROCE = EBIT / average capital employed</t>
  </si>
  <si>
    <t>7) ROE = earnings after taxes / average equity</t>
  </si>
  <si>
    <t>8) ROIC = NOPAT / average capital employed; NOPAT = EBIT - taxes</t>
  </si>
  <si>
    <t>9) Since November 14th, 2016 listing on SIX Swiss Exchange</t>
  </si>
  <si>
    <t>10) Equity / number of shares</t>
  </si>
  <si>
    <t>Unit sales Powered Two-Wheelers (PTWs)</t>
  </si>
  <si>
    <t>Change</t>
  </si>
  <si>
    <t>Female share</t>
  </si>
  <si>
    <r>
      <t>Employees</t>
    </r>
    <r>
      <rPr>
        <vertAlign val="superscript"/>
        <sz val="9"/>
        <color rgb="FF000000"/>
        <rFont val="Arial"/>
        <family val="2"/>
      </rPr>
      <t xml:space="preserve"> 11)</t>
    </r>
  </si>
  <si>
    <r>
      <t>Unit sales motorcycles</t>
    </r>
    <r>
      <rPr>
        <vertAlign val="superscript"/>
        <sz val="9"/>
        <color rgb="FF000000"/>
        <rFont val="Arial"/>
        <family val="2"/>
      </rPr>
      <t xml:space="preserve"> 12)</t>
    </r>
  </si>
  <si>
    <r>
      <t xml:space="preserve">Unit sales e-bicycles </t>
    </r>
    <r>
      <rPr>
        <vertAlign val="superscript"/>
        <sz val="9"/>
        <color rgb="FF000000"/>
        <rFont val="Arial"/>
        <family val="2"/>
      </rPr>
      <t>13)</t>
    </r>
  </si>
  <si>
    <r>
      <t xml:space="preserve">Production motorcycles worldwide </t>
    </r>
    <r>
      <rPr>
        <vertAlign val="superscript"/>
        <sz val="9"/>
        <color rgb="FF000000"/>
        <rFont val="Arial"/>
        <family val="2"/>
      </rPr>
      <t>14)</t>
    </r>
  </si>
  <si>
    <r>
      <t xml:space="preserve">Production motorcycles in Mattighofen </t>
    </r>
    <r>
      <rPr>
        <vertAlign val="superscript"/>
        <sz val="9"/>
        <color rgb="FF000000"/>
        <rFont val="Arial"/>
        <family val="2"/>
      </rPr>
      <t>15)</t>
    </r>
  </si>
  <si>
    <t>in percent</t>
  </si>
  <si>
    <t>11) Number of employees on the reporting day (including temporary staff)</t>
  </si>
  <si>
    <t>15) Annual production units at the headquarter in Austria</t>
  </si>
  <si>
    <t>12) Including motorcycles sold by partner Bajaj</t>
  </si>
  <si>
    <t>13) Excluding bicycles without electric drive</t>
  </si>
  <si>
    <t>Group figures</t>
  </si>
  <si>
    <t>14) Includes all produced motorcycles in Austria, India, China and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</si>
</sst>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0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A395C-C23D-4F0D-AEE7-453F1D2D1EE9}">
  <dimension ref="B1:F5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style="1" customWidth="1"/>
    <col min="2" max="2" width="36.7109375" style="1" customWidth="1"/>
    <col min="3" max="3" width="12.7109375" style="1" customWidth="1"/>
    <col min="4" max="6" width="12.7109375" style="10" customWidth="1"/>
    <col min="7" max="16384" width="11.42578125" style="1"/>
  </cols>
  <sheetData>
    <row r="1" spans="2:6" ht="26.25" x14ac:dyDescent="0.4">
      <c r="B1" s="14" t="s">
        <v>81</v>
      </c>
    </row>
    <row r="3" spans="2:6" ht="15.75" x14ac:dyDescent="0.25">
      <c r="B3" s="7" t="s">
        <v>10</v>
      </c>
    </row>
    <row r="4" spans="2:6" ht="9.9499999999999993" customHeight="1" x14ac:dyDescent="0.25"/>
    <row r="5" spans="2:6" x14ac:dyDescent="0.25">
      <c r="B5" s="17" t="s">
        <v>12</v>
      </c>
      <c r="C5" s="18"/>
      <c r="D5" s="19" t="s">
        <v>5</v>
      </c>
      <c r="E5" s="31" t="s">
        <v>39</v>
      </c>
      <c r="F5" s="20" t="s">
        <v>69</v>
      </c>
    </row>
    <row r="6" spans="2:6" x14ac:dyDescent="0.25">
      <c r="B6" s="21" t="s">
        <v>11</v>
      </c>
      <c r="C6" s="3" t="s">
        <v>0</v>
      </c>
      <c r="D6" s="22">
        <v>1078.0260000000001</v>
      </c>
      <c r="E6" s="32">
        <v>1154.0530000000001</v>
      </c>
      <c r="F6" s="23">
        <f>(E6-D6)/D6</f>
        <v>7.0524273069480739E-2</v>
      </c>
    </row>
    <row r="7" spans="2:6" x14ac:dyDescent="0.25">
      <c r="B7" s="21" t="s">
        <v>47</v>
      </c>
      <c r="C7" s="3" t="s">
        <v>0</v>
      </c>
      <c r="D7" s="22">
        <v>171.227</v>
      </c>
      <c r="E7" s="32">
        <v>162.262</v>
      </c>
      <c r="F7" s="23">
        <f t="shared" ref="F7:F8" si="0">(E7-D7)/D7</f>
        <v>-5.235739690586183E-2</v>
      </c>
    </row>
    <row r="8" spans="2:6" x14ac:dyDescent="0.25">
      <c r="B8" s="21" t="s">
        <v>1</v>
      </c>
      <c r="C8" s="3" t="s">
        <v>0</v>
      </c>
      <c r="D8" s="22">
        <v>102.642</v>
      </c>
      <c r="E8" s="32">
        <v>92.825000000000003</v>
      </c>
      <c r="F8" s="23">
        <f t="shared" si="0"/>
        <v>-9.5643109058669878E-2</v>
      </c>
    </row>
    <row r="9" spans="2:6" x14ac:dyDescent="0.25">
      <c r="B9" s="21" t="s">
        <v>46</v>
      </c>
      <c r="C9" s="3" t="s">
        <v>76</v>
      </c>
      <c r="D9" s="24">
        <v>0.159</v>
      </c>
      <c r="E9" s="33">
        <v>0.14099999999999999</v>
      </c>
      <c r="F9" s="3"/>
    </row>
    <row r="10" spans="2:6" x14ac:dyDescent="0.25">
      <c r="B10" s="21" t="s">
        <v>13</v>
      </c>
      <c r="C10" s="3" t="s">
        <v>76</v>
      </c>
      <c r="D10" s="24">
        <v>9.5000000000000001E-2</v>
      </c>
      <c r="E10" s="33">
        <v>0.08</v>
      </c>
      <c r="F10" s="3"/>
    </row>
    <row r="11" spans="2:6" s="4" customFormat="1" x14ac:dyDescent="0.25">
      <c r="B11" s="9"/>
      <c r="C11" s="2"/>
      <c r="D11" s="5"/>
      <c r="E11" s="6"/>
      <c r="F11" s="11"/>
    </row>
    <row r="12" spans="2:6" s="4" customFormat="1" ht="15.75" x14ac:dyDescent="0.25">
      <c r="B12" s="8" t="s">
        <v>14</v>
      </c>
      <c r="C12" s="2"/>
      <c r="D12" s="5"/>
      <c r="E12" s="6"/>
      <c r="F12" s="11"/>
    </row>
    <row r="13" spans="2:6" s="4" customFormat="1" ht="9.9499999999999993" customHeight="1" x14ac:dyDescent="0.25">
      <c r="B13" s="8"/>
      <c r="C13" s="2"/>
      <c r="D13" s="5"/>
      <c r="E13" s="6"/>
      <c r="F13" s="11"/>
    </row>
    <row r="14" spans="2:6" x14ac:dyDescent="0.25">
      <c r="B14" s="17" t="s">
        <v>12</v>
      </c>
      <c r="C14" s="18"/>
      <c r="D14" s="19" t="s">
        <v>5</v>
      </c>
      <c r="E14" s="31" t="s">
        <v>39</v>
      </c>
      <c r="F14" s="20" t="s">
        <v>69</v>
      </c>
    </row>
    <row r="15" spans="2:6" x14ac:dyDescent="0.25">
      <c r="B15" s="21" t="s">
        <v>15</v>
      </c>
      <c r="C15" s="3" t="s">
        <v>0</v>
      </c>
      <c r="D15" s="22">
        <v>78.3</v>
      </c>
      <c r="E15" s="32">
        <v>68.183000000000007</v>
      </c>
      <c r="F15" s="23">
        <f t="shared" ref="F15:F16" si="1">(E15-D15)/D15</f>
        <v>-0.12920817369093218</v>
      </c>
    </row>
    <row r="16" spans="2:6" x14ac:dyDescent="0.25">
      <c r="B16" s="21" t="s">
        <v>16</v>
      </c>
      <c r="C16" s="3" t="s">
        <v>0</v>
      </c>
      <c r="D16" s="22">
        <v>40.161749999999998</v>
      </c>
      <c r="E16" s="32">
        <v>67.575999999999993</v>
      </c>
      <c r="F16" s="23">
        <f t="shared" si="1"/>
        <v>0.68259600241523333</v>
      </c>
    </row>
    <row r="17" spans="2:6" s="4" customFormat="1" ht="15.75" x14ac:dyDescent="0.25">
      <c r="B17" s="8"/>
      <c r="C17" s="2"/>
      <c r="D17" s="5"/>
      <c r="E17" s="6"/>
      <c r="F17" s="11"/>
    </row>
    <row r="18" spans="2:6" x14ac:dyDescent="0.25">
      <c r="B18" s="17" t="s">
        <v>17</v>
      </c>
      <c r="C18" s="18"/>
      <c r="D18" s="34" t="s">
        <v>40</v>
      </c>
      <c r="E18" s="35" t="s">
        <v>41</v>
      </c>
      <c r="F18" s="20" t="s">
        <v>69</v>
      </c>
    </row>
    <row r="19" spans="2:6" x14ac:dyDescent="0.25">
      <c r="B19" s="21" t="s">
        <v>18</v>
      </c>
      <c r="C19" s="3" t="s">
        <v>0</v>
      </c>
      <c r="D19" s="22">
        <v>2033.7190000000001</v>
      </c>
      <c r="E19" s="32">
        <v>2256.8380000000002</v>
      </c>
      <c r="F19" s="23">
        <f t="shared" ref="F19:F20" si="2">(E19-D19)/D19</f>
        <v>0.10970984683724749</v>
      </c>
    </row>
    <row r="20" spans="2:6" x14ac:dyDescent="0.25">
      <c r="B20" s="21" t="s">
        <v>19</v>
      </c>
      <c r="C20" s="3" t="s">
        <v>0</v>
      </c>
      <c r="D20" s="22">
        <v>765.55100000000004</v>
      </c>
      <c r="E20" s="32">
        <v>809.67600000000004</v>
      </c>
      <c r="F20" s="23">
        <f t="shared" si="2"/>
        <v>5.7638223972014922E-2</v>
      </c>
    </row>
    <row r="21" spans="2:6" x14ac:dyDescent="0.25">
      <c r="B21" s="21" t="s">
        <v>20</v>
      </c>
      <c r="C21" s="3" t="s">
        <v>76</v>
      </c>
      <c r="D21" s="24">
        <v>0.37642909369485167</v>
      </c>
      <c r="E21" s="33">
        <v>0.35899999999999999</v>
      </c>
      <c r="F21" s="25"/>
    </row>
    <row r="22" spans="2:6" x14ac:dyDescent="0.25">
      <c r="B22" s="21" t="s">
        <v>48</v>
      </c>
      <c r="C22" s="3" t="s">
        <v>0</v>
      </c>
      <c r="D22" s="22">
        <v>160.45400000000001</v>
      </c>
      <c r="E22" s="32">
        <v>251.321</v>
      </c>
      <c r="F22" s="23">
        <f t="shared" ref="F22" si="3">(E22-D22)/D22</f>
        <v>0.56631184015356417</v>
      </c>
    </row>
    <row r="23" spans="2:6" x14ac:dyDescent="0.25">
      <c r="B23" s="21" t="s">
        <v>49</v>
      </c>
      <c r="C23" s="3" t="s">
        <v>0</v>
      </c>
      <c r="D23" s="22">
        <v>189.87700000000001</v>
      </c>
      <c r="E23" s="32">
        <v>383.15600000000001</v>
      </c>
      <c r="F23" s="23" t="s">
        <v>45</v>
      </c>
    </row>
    <row r="24" spans="2:6" x14ac:dyDescent="0.25">
      <c r="B24" s="21" t="s">
        <v>50</v>
      </c>
      <c r="C24" s="3" t="s">
        <v>76</v>
      </c>
      <c r="D24" s="24">
        <v>0.24802658477358139</v>
      </c>
      <c r="E24" s="33">
        <v>0.47322138732036023</v>
      </c>
      <c r="F24" s="3"/>
    </row>
    <row r="25" spans="2:6" s="4" customFormat="1" x14ac:dyDescent="0.25">
      <c r="B25" s="9"/>
      <c r="C25" s="3"/>
      <c r="D25" s="11"/>
      <c r="E25" s="11"/>
      <c r="F25" s="3"/>
    </row>
    <row r="26" spans="2:6" x14ac:dyDescent="0.25">
      <c r="B26" s="17" t="s">
        <v>22</v>
      </c>
      <c r="C26" s="18"/>
      <c r="D26" s="19" t="s">
        <v>5</v>
      </c>
      <c r="E26" s="31" t="s">
        <v>39</v>
      </c>
      <c r="F26" s="20" t="s">
        <v>69</v>
      </c>
    </row>
    <row r="27" spans="2:6" x14ac:dyDescent="0.25">
      <c r="B27" s="12" t="s">
        <v>23</v>
      </c>
      <c r="C27" s="3" t="s">
        <v>0</v>
      </c>
      <c r="D27" s="26">
        <v>150.69999999999999</v>
      </c>
      <c r="E27" s="36">
        <v>-24.238</v>
      </c>
      <c r="F27" s="23" t="s">
        <v>44</v>
      </c>
    </row>
    <row r="28" spans="2:6" x14ac:dyDescent="0.25">
      <c r="B28" s="12" t="s">
        <v>24</v>
      </c>
      <c r="C28" s="3" t="s">
        <v>0</v>
      </c>
      <c r="D28" s="26">
        <v>-84.1</v>
      </c>
      <c r="E28" s="36">
        <v>-121.95099999999999</v>
      </c>
      <c r="F28" s="23">
        <f>-(E28-D28)/D28</f>
        <v>-0.45007134363852558</v>
      </c>
    </row>
    <row r="29" spans="2:6" x14ac:dyDescent="0.25">
      <c r="B29" s="12" t="s">
        <v>51</v>
      </c>
      <c r="C29" s="3" t="s">
        <v>0</v>
      </c>
      <c r="D29" s="26">
        <v>66.599999999999994</v>
      </c>
      <c r="E29" s="36">
        <v>-146.18899999999999</v>
      </c>
      <c r="F29" s="23" t="s">
        <v>44</v>
      </c>
    </row>
    <row r="30" spans="2:6" x14ac:dyDescent="0.25">
      <c r="B30" s="12" t="s">
        <v>25</v>
      </c>
      <c r="C30" s="3" t="s">
        <v>0</v>
      </c>
      <c r="D30" s="26">
        <v>-8.4</v>
      </c>
      <c r="E30" s="36">
        <v>-38.491999999999997</v>
      </c>
      <c r="F30" s="23" t="s">
        <v>44</v>
      </c>
    </row>
    <row r="31" spans="2:6" x14ac:dyDescent="0.25">
      <c r="B31" s="13"/>
      <c r="C31" s="3"/>
      <c r="D31" s="26"/>
      <c r="E31" s="37"/>
      <c r="F31" s="25"/>
    </row>
    <row r="32" spans="2:6" x14ac:dyDescent="0.25">
      <c r="B32" s="12" t="s">
        <v>52</v>
      </c>
      <c r="C32" s="3" t="s">
        <v>0</v>
      </c>
      <c r="D32" s="27">
        <v>76</v>
      </c>
      <c r="E32" s="36">
        <v>102.529</v>
      </c>
      <c r="F32" s="23">
        <f t="shared" ref="F32" si="4">(E32-D32)/D32</f>
        <v>0.34906578947368416</v>
      </c>
    </row>
    <row r="33" spans="2:6" s="4" customFormat="1" x14ac:dyDescent="0.25">
      <c r="B33" s="13"/>
      <c r="C33" s="3"/>
      <c r="D33" s="6"/>
      <c r="E33" s="6"/>
      <c r="F33" s="3"/>
    </row>
    <row r="34" spans="2:6" x14ac:dyDescent="0.25">
      <c r="B34" s="17" t="s">
        <v>26</v>
      </c>
      <c r="C34" s="18"/>
      <c r="D34" s="34" t="s">
        <v>40</v>
      </c>
      <c r="E34" s="35" t="s">
        <v>41</v>
      </c>
      <c r="F34" s="20"/>
    </row>
    <row r="35" spans="2:6" x14ac:dyDescent="0.25">
      <c r="B35" s="12" t="s">
        <v>53</v>
      </c>
      <c r="C35" s="3" t="s">
        <v>76</v>
      </c>
      <c r="D35" s="24">
        <v>0.17419999999999999</v>
      </c>
      <c r="E35" s="33">
        <v>0.153</v>
      </c>
      <c r="F35" s="3"/>
    </row>
    <row r="36" spans="2:6" x14ac:dyDescent="0.25">
      <c r="B36" s="12" t="s">
        <v>54</v>
      </c>
      <c r="C36" s="3" t="s">
        <v>76</v>
      </c>
      <c r="D36" s="24">
        <v>0.20130000000000001</v>
      </c>
      <c r="E36" s="33">
        <v>0.17299999999999999</v>
      </c>
      <c r="F36" s="3"/>
    </row>
    <row r="37" spans="2:6" x14ac:dyDescent="0.25">
      <c r="B37" s="12" t="s">
        <v>55</v>
      </c>
      <c r="C37" s="3" t="s">
        <v>76</v>
      </c>
      <c r="D37" s="24">
        <v>0.1303</v>
      </c>
      <c r="E37" s="33">
        <v>0.115</v>
      </c>
      <c r="F37" s="3"/>
    </row>
    <row r="38" spans="2:6" s="4" customFormat="1" x14ac:dyDescent="0.25">
      <c r="B38" s="12"/>
      <c r="C38" s="3"/>
      <c r="D38" s="6"/>
      <c r="E38" s="6"/>
      <c r="F38" s="3"/>
    </row>
    <row r="39" spans="2:6" x14ac:dyDescent="0.25">
      <c r="B39" s="17" t="s">
        <v>56</v>
      </c>
      <c r="C39" s="18"/>
      <c r="D39" s="34" t="s">
        <v>21</v>
      </c>
      <c r="E39" s="35" t="s">
        <v>41</v>
      </c>
      <c r="F39" s="20" t="s">
        <v>69</v>
      </c>
    </row>
    <row r="40" spans="2:6" ht="24" x14ac:dyDescent="0.25">
      <c r="B40" s="12" t="s">
        <v>27</v>
      </c>
      <c r="C40" s="3" t="s">
        <v>2</v>
      </c>
      <c r="D40" s="22">
        <v>80.599999999999994</v>
      </c>
      <c r="E40" s="32">
        <v>64</v>
      </c>
      <c r="F40" s="23">
        <f t="shared" ref="F40" si="5">(E40-D40)/D40</f>
        <v>-0.205955334987593</v>
      </c>
    </row>
    <row r="41" spans="2:6" x14ac:dyDescent="0.25">
      <c r="B41" s="12" t="s">
        <v>28</v>
      </c>
      <c r="C41" s="3" t="s">
        <v>32</v>
      </c>
      <c r="D41" s="22">
        <v>22.54</v>
      </c>
      <c r="E41" s="32">
        <v>33.796999999999997</v>
      </c>
      <c r="F41" s="28"/>
    </row>
    <row r="42" spans="2:6" x14ac:dyDescent="0.25">
      <c r="B42" s="12" t="s">
        <v>29</v>
      </c>
      <c r="C42" s="3" t="s">
        <v>3</v>
      </c>
      <c r="D42" s="22">
        <v>1816.7239999999997</v>
      </c>
      <c r="E42" s="32">
        <v>2163.0079999999998</v>
      </c>
      <c r="F42" s="29">
        <f t="shared" ref="F42:F44" si="6">(E42-D42)/D42</f>
        <v>0.19060903032051107</v>
      </c>
    </row>
    <row r="43" spans="2:6" x14ac:dyDescent="0.25">
      <c r="B43" s="12" t="s">
        <v>30</v>
      </c>
      <c r="C43" s="3" t="s">
        <v>4</v>
      </c>
      <c r="D43" s="22">
        <v>1.7936458221475464</v>
      </c>
      <c r="E43" s="32">
        <v>1.9995094171636201</v>
      </c>
      <c r="F43" s="23">
        <f t="shared" si="6"/>
        <v>0.11477382684703691</v>
      </c>
    </row>
    <row r="44" spans="2:6" x14ac:dyDescent="0.25">
      <c r="B44" s="12" t="s">
        <v>57</v>
      </c>
      <c r="C44" s="3" t="s">
        <v>4</v>
      </c>
      <c r="D44" s="30">
        <v>32.187222715173029</v>
      </c>
      <c r="E44" s="38">
        <v>23.957037606888189</v>
      </c>
      <c r="F44" s="29">
        <f t="shared" si="6"/>
        <v>-0.25569727407407344</v>
      </c>
    </row>
    <row r="47" spans="2:6" x14ac:dyDescent="0.25">
      <c r="B47" s="45" t="s">
        <v>58</v>
      </c>
      <c r="C47" s="45"/>
      <c r="D47" s="45"/>
      <c r="E47" s="45"/>
      <c r="F47" s="45"/>
    </row>
    <row r="48" spans="2:6" x14ac:dyDescent="0.25">
      <c r="B48" s="45" t="s">
        <v>59</v>
      </c>
      <c r="C48" s="45"/>
      <c r="D48" s="45"/>
      <c r="E48" s="45"/>
      <c r="F48" s="45"/>
    </row>
    <row r="49" spans="2:6" x14ac:dyDescent="0.25">
      <c r="B49" s="45" t="s">
        <v>60</v>
      </c>
      <c r="C49" s="45"/>
      <c r="D49" s="45"/>
      <c r="E49" s="45"/>
      <c r="F49" s="45"/>
    </row>
    <row r="50" spans="2:6" x14ac:dyDescent="0.25">
      <c r="B50" s="45" t="s">
        <v>61</v>
      </c>
      <c r="C50" s="45"/>
      <c r="D50" s="45"/>
      <c r="E50" s="45"/>
      <c r="F50" s="45"/>
    </row>
    <row r="51" spans="2:6" x14ac:dyDescent="0.25">
      <c r="B51" s="45" t="s">
        <v>62</v>
      </c>
      <c r="C51" s="45"/>
      <c r="D51" s="45"/>
      <c r="E51" s="45"/>
      <c r="F51" s="45"/>
    </row>
    <row r="52" spans="2:6" x14ac:dyDescent="0.25">
      <c r="B52" s="45" t="s">
        <v>63</v>
      </c>
      <c r="C52" s="45"/>
      <c r="D52" s="45"/>
      <c r="E52" s="45"/>
      <c r="F52" s="45"/>
    </row>
    <row r="53" spans="2:6" x14ac:dyDescent="0.25">
      <c r="B53" s="45" t="s">
        <v>31</v>
      </c>
      <c r="C53" s="45"/>
      <c r="D53" s="45"/>
      <c r="E53" s="45"/>
      <c r="F53" s="45"/>
    </row>
    <row r="54" spans="2:6" x14ac:dyDescent="0.25">
      <c r="B54" s="45" t="s">
        <v>64</v>
      </c>
      <c r="C54" s="45"/>
      <c r="D54" s="45"/>
      <c r="E54" s="45"/>
      <c r="F54" s="45"/>
    </row>
    <row r="55" spans="2:6" x14ac:dyDescent="0.25">
      <c r="B55" s="45" t="s">
        <v>65</v>
      </c>
      <c r="C55" s="45"/>
      <c r="D55" s="45"/>
      <c r="E55" s="45"/>
      <c r="F55" s="45"/>
    </row>
    <row r="56" spans="2:6" x14ac:dyDescent="0.25">
      <c r="B56" s="45" t="s">
        <v>66</v>
      </c>
      <c r="C56" s="45"/>
      <c r="D56" s="45"/>
      <c r="E56" s="45"/>
      <c r="F56" s="45"/>
    </row>
    <row r="57" spans="2:6" x14ac:dyDescent="0.25">
      <c r="B57" s="45" t="s">
        <v>67</v>
      </c>
      <c r="C57" s="45"/>
      <c r="D57" s="45"/>
      <c r="E57" s="45"/>
      <c r="F57" s="45"/>
    </row>
  </sheetData>
  <mergeCells count="11">
    <mergeCell ref="B53:F53"/>
    <mergeCell ref="B54:F54"/>
    <mergeCell ref="B55:F55"/>
    <mergeCell ref="B56:F56"/>
    <mergeCell ref="B57:F57"/>
    <mergeCell ref="B52:F52"/>
    <mergeCell ref="B50:F50"/>
    <mergeCell ref="B47:F47"/>
    <mergeCell ref="B48:F48"/>
    <mergeCell ref="B49:F49"/>
    <mergeCell ref="B51:F5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A141-666D-46B7-A45C-0070718D1312}">
  <dimension ref="B3:F26"/>
  <sheetViews>
    <sheetView showGridLines="0" workbookViewId="0"/>
  </sheetViews>
  <sheetFormatPr baseColWidth="10" defaultRowHeight="15" x14ac:dyDescent="0.25"/>
  <cols>
    <col min="1" max="1" width="3.5703125" style="1" customWidth="1"/>
    <col min="2" max="2" width="49.85546875" style="1" customWidth="1"/>
    <col min="3" max="3" width="13.5703125" style="1" bestFit="1" customWidth="1"/>
    <col min="4" max="6" width="12.7109375" style="10" customWidth="1"/>
    <col min="7" max="16384" width="11.42578125" style="1"/>
  </cols>
  <sheetData>
    <row r="3" spans="2:6" ht="15.75" x14ac:dyDescent="0.25">
      <c r="B3" s="7" t="s">
        <v>33</v>
      </c>
    </row>
    <row r="4" spans="2:6" ht="9.9499999999999993" customHeight="1" x14ac:dyDescent="0.25"/>
    <row r="5" spans="2:6" x14ac:dyDescent="0.25">
      <c r="B5" s="17"/>
      <c r="C5" s="18"/>
      <c r="D5" s="19" t="s">
        <v>5</v>
      </c>
      <c r="E5" s="31" t="s">
        <v>39</v>
      </c>
      <c r="F5" s="20" t="s">
        <v>69</v>
      </c>
    </row>
    <row r="6" spans="2:6" x14ac:dyDescent="0.25">
      <c r="B6" s="21" t="s">
        <v>71</v>
      </c>
      <c r="C6" s="3" t="s">
        <v>34</v>
      </c>
      <c r="D6" s="39">
        <v>4888</v>
      </c>
      <c r="E6" s="44">
        <v>5656</v>
      </c>
      <c r="F6" s="23">
        <f t="shared" ref="F6:F11" si="0">(E6-D6)/D6</f>
        <v>0.15711947626841244</v>
      </c>
    </row>
    <row r="7" spans="2:6" x14ac:dyDescent="0.25">
      <c r="B7" s="40" t="s">
        <v>72</v>
      </c>
      <c r="C7" s="3" t="s">
        <v>35</v>
      </c>
      <c r="D7" s="39">
        <v>176045</v>
      </c>
      <c r="E7" s="44">
        <v>163334</v>
      </c>
      <c r="F7" s="23">
        <f t="shared" si="0"/>
        <v>-7.2203129881564368E-2</v>
      </c>
    </row>
    <row r="8" spans="2:6" x14ac:dyDescent="0.25">
      <c r="B8" s="40" t="s">
        <v>73</v>
      </c>
      <c r="C8" s="3" t="s">
        <v>35</v>
      </c>
      <c r="D8" s="39">
        <v>39601</v>
      </c>
      <c r="E8" s="44">
        <v>34829</v>
      </c>
      <c r="F8" s="23">
        <f t="shared" si="0"/>
        <v>-0.1205020075250625</v>
      </c>
    </row>
    <row r="9" spans="2:6" x14ac:dyDescent="0.25">
      <c r="B9" s="41" t="s">
        <v>68</v>
      </c>
      <c r="C9" s="3" t="s">
        <v>35</v>
      </c>
      <c r="D9" s="39">
        <v>215646</v>
      </c>
      <c r="E9" s="44">
        <v>198163</v>
      </c>
      <c r="F9" s="23">
        <f t="shared" si="0"/>
        <v>-8.1072683935709447E-2</v>
      </c>
    </row>
    <row r="10" spans="2:6" x14ac:dyDescent="0.25">
      <c r="B10" s="41" t="s">
        <v>42</v>
      </c>
      <c r="C10" s="3" t="s">
        <v>35</v>
      </c>
      <c r="D10" s="39">
        <v>13777</v>
      </c>
      <c r="E10" s="44">
        <v>16588</v>
      </c>
      <c r="F10" s="23">
        <f t="shared" si="0"/>
        <v>0.20403571169340204</v>
      </c>
    </row>
    <row r="11" spans="2:6" x14ac:dyDescent="0.25">
      <c r="B11" s="21" t="s">
        <v>43</v>
      </c>
      <c r="C11" s="3" t="s">
        <v>35</v>
      </c>
      <c r="D11" s="39">
        <v>229423</v>
      </c>
      <c r="E11" s="44">
        <v>214751</v>
      </c>
      <c r="F11" s="23">
        <f t="shared" si="0"/>
        <v>-6.3951739799409824E-2</v>
      </c>
    </row>
    <row r="12" spans="2:6" s="4" customFormat="1" x14ac:dyDescent="0.25">
      <c r="B12" s="9"/>
      <c r="C12" s="2"/>
      <c r="D12" s="15"/>
      <c r="E12" s="16"/>
      <c r="F12" s="11"/>
    </row>
    <row r="13" spans="2:6" s="4" customFormat="1" ht="15.75" x14ac:dyDescent="0.25">
      <c r="B13" s="8" t="s">
        <v>36</v>
      </c>
      <c r="C13" s="2"/>
      <c r="D13" s="15"/>
      <c r="E13" s="16"/>
      <c r="F13" s="11"/>
    </row>
    <row r="14" spans="2:6" s="4" customFormat="1" ht="9.9499999999999993" customHeight="1" x14ac:dyDescent="0.25">
      <c r="B14" s="8"/>
      <c r="C14" s="2"/>
      <c r="D14" s="15"/>
      <c r="E14" s="16"/>
      <c r="F14" s="11"/>
    </row>
    <row r="15" spans="2:6" x14ac:dyDescent="0.25">
      <c r="B15" s="17"/>
      <c r="C15" s="18"/>
      <c r="D15" s="19" t="s">
        <v>5</v>
      </c>
      <c r="E15" s="31" t="s">
        <v>39</v>
      </c>
      <c r="F15" s="20" t="s">
        <v>69</v>
      </c>
    </row>
    <row r="16" spans="2:6" x14ac:dyDescent="0.25">
      <c r="B16" s="42" t="s">
        <v>74</v>
      </c>
      <c r="C16" s="3" t="s">
        <v>35</v>
      </c>
      <c r="D16" s="39">
        <v>171338</v>
      </c>
      <c r="E16" s="44">
        <v>169991</v>
      </c>
      <c r="F16" s="23">
        <f>(E16-D16)/D16</f>
        <v>-7.8616535736380725E-3</v>
      </c>
    </row>
    <row r="17" spans="2:6" x14ac:dyDescent="0.25">
      <c r="B17" s="42" t="s">
        <v>75</v>
      </c>
      <c r="C17" s="3" t="s">
        <v>35</v>
      </c>
      <c r="D17" s="39">
        <v>85315</v>
      </c>
      <c r="E17" s="44">
        <v>91019</v>
      </c>
      <c r="F17" s="23">
        <f>(E17-D17)/D17</f>
        <v>6.6858114047939982E-2</v>
      </c>
    </row>
    <row r="18" spans="2:6" x14ac:dyDescent="0.25">
      <c r="B18" s="42" t="s">
        <v>37</v>
      </c>
      <c r="C18" s="3" t="s">
        <v>76</v>
      </c>
      <c r="D18" s="24">
        <v>0.19</v>
      </c>
      <c r="E18" s="33">
        <v>0.21</v>
      </c>
      <c r="F18" s="43"/>
    </row>
    <row r="19" spans="2:6" x14ac:dyDescent="0.25">
      <c r="B19" s="42" t="s">
        <v>38</v>
      </c>
      <c r="C19" s="3" t="s">
        <v>76</v>
      </c>
      <c r="D19" s="24">
        <v>7.0000000000000007E-2</v>
      </c>
      <c r="E19" s="33">
        <v>8.4000000000000005E-2</v>
      </c>
      <c r="F19" s="43"/>
    </row>
    <row r="20" spans="2:6" x14ac:dyDescent="0.25">
      <c r="B20" s="42" t="s">
        <v>70</v>
      </c>
      <c r="C20" s="3" t="s">
        <v>76</v>
      </c>
      <c r="D20" s="24">
        <v>0.24</v>
      </c>
      <c r="E20" s="33">
        <v>0.25</v>
      </c>
      <c r="F20" s="43"/>
    </row>
    <row r="21" spans="2:6" ht="138.75" customHeight="1" x14ac:dyDescent="0.25"/>
    <row r="22" spans="2:6" x14ac:dyDescent="0.25">
      <c r="B22" s="45" t="s">
        <v>77</v>
      </c>
      <c r="C22" s="45" t="s">
        <v>6</v>
      </c>
      <c r="D22" s="45" t="s">
        <v>6</v>
      </c>
      <c r="E22" s="45" t="s">
        <v>6</v>
      </c>
      <c r="F22" s="45" t="s">
        <v>6</v>
      </c>
    </row>
    <row r="23" spans="2:6" x14ac:dyDescent="0.25">
      <c r="B23" s="45" t="s">
        <v>79</v>
      </c>
      <c r="C23" s="45" t="s">
        <v>7</v>
      </c>
      <c r="D23" s="45" t="s">
        <v>7</v>
      </c>
      <c r="E23" s="45" t="s">
        <v>7</v>
      </c>
      <c r="F23" s="45" t="s">
        <v>7</v>
      </c>
    </row>
    <row r="24" spans="2:6" x14ac:dyDescent="0.25">
      <c r="B24" s="45" t="s">
        <v>80</v>
      </c>
      <c r="C24" s="45" t="s">
        <v>8</v>
      </c>
      <c r="D24" s="45" t="s">
        <v>8</v>
      </c>
      <c r="E24" s="45" t="s">
        <v>8</v>
      </c>
      <c r="F24" s="45" t="s">
        <v>8</v>
      </c>
    </row>
    <row r="25" spans="2:6" x14ac:dyDescent="0.25">
      <c r="B25" s="45" t="s">
        <v>82</v>
      </c>
      <c r="C25" s="45" t="s">
        <v>9</v>
      </c>
      <c r="D25" s="45" t="s">
        <v>9</v>
      </c>
      <c r="E25" s="45" t="s">
        <v>9</v>
      </c>
      <c r="F25" s="45" t="s">
        <v>9</v>
      </c>
    </row>
    <row r="26" spans="2:6" x14ac:dyDescent="0.25">
      <c r="B26" s="45" t="s">
        <v>78</v>
      </c>
      <c r="C26" s="45" t="s">
        <v>9</v>
      </c>
      <c r="D26" s="45" t="s">
        <v>9</v>
      </c>
      <c r="E26" s="45" t="s">
        <v>9</v>
      </c>
      <c r="F26" s="45" t="s">
        <v>9</v>
      </c>
    </row>
  </sheetData>
  <mergeCells count="5">
    <mergeCell ref="B26:F26"/>
    <mergeCell ref="B22:F22"/>
    <mergeCell ref="B23:F23"/>
    <mergeCell ref="B24:F24"/>
    <mergeCell ref="B25:F2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 EN_financial</vt:lpstr>
      <vt:lpstr>Cover EN_non financial</vt:lpstr>
      <vt:lpstr>'Cover EN_financial'!_Hlk14856032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Albert</dc:creator>
  <cp:lastModifiedBy>Sisic Zedin</cp:lastModifiedBy>
  <dcterms:created xsi:type="dcterms:W3CDTF">2021-07-26T12:25:42Z</dcterms:created>
  <dcterms:modified xsi:type="dcterms:W3CDTF">2022-08-29T14:20:01Z</dcterms:modified>
</cp:coreProperties>
</file>